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'1кв'!$A$1:$E$45</definedName>
    <definedName name="_xlnm.Print_Area" localSheetId="1">'2кв'!$A$1:$E$45</definedName>
    <definedName name="_xlnm.Print_Area" localSheetId="2">'3кв'!$A$1:$E$46</definedName>
    <definedName name="_xlnm.Print_Area" localSheetId="3">'4кв'!$A$1:$E$44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5" i="28" l="1"/>
  <c r="C21" i="28"/>
  <c r="C19" i="28"/>
  <c r="C18" i="28"/>
  <c r="C14" i="28"/>
  <c r="C17" i="28"/>
  <c r="C12" i="28"/>
  <c r="C13" i="28"/>
  <c r="C11" i="28"/>
  <c r="C8" i="28"/>
  <c r="C9" i="28" s="1"/>
  <c r="C6" i="28"/>
  <c r="C27" i="28"/>
  <c r="C22" i="28" l="1"/>
  <c r="D13" i="28"/>
  <c r="B39" i="27"/>
  <c r="E22" i="27"/>
  <c r="E21" i="27"/>
  <c r="E25" i="27" l="1"/>
  <c r="B43" i="27" s="1"/>
  <c r="B44" i="27"/>
  <c r="E27" i="26"/>
  <c r="B41" i="26"/>
  <c r="E22" i="26" l="1"/>
  <c r="E21" i="26"/>
  <c r="E22" i="25"/>
  <c r="E21" i="25"/>
  <c r="E26" i="25" l="1"/>
  <c r="B44" i="25"/>
  <c r="B45" i="26"/>
  <c r="B46" i="26" s="1"/>
  <c r="E24" i="24"/>
  <c r="E22" i="24" l="1"/>
  <c r="E21" i="24"/>
  <c r="E26" i="24" l="1"/>
  <c r="B44" i="24" s="1"/>
  <c r="B45" i="24" l="1"/>
  <c r="B40" i="25" s="1"/>
  <c r="B45" i="25" s="1"/>
</calcChain>
</file>

<file path=xl/sharedStrings.xml><?xml version="1.0" encoding="utf-8"?>
<sst xmlns="http://schemas.openxmlformats.org/spreadsheetml/2006/main" count="259" uniqueCount="100">
  <si>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</si>
  <si>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</si>
  <si>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</si>
  <si>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</si>
  <si>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</si>
  <si>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</si>
  <si>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</si>
  <si>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</si>
  <si>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</si>
  <si>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</si>
  <si>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</si>
  <si>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</si>
  <si>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</si>
  <si>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</si>
  <si>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</si>
  <si>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</si>
  <si>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</si>
  <si>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</si>
  <si>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</si>
  <si>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</si>
  <si>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</si>
  <si>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</si>
  <si>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</si>
  <si>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</si>
  <si>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</si>
  <si>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</si>
  <si>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</si>
  <si>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</si>
  <si>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</si>
  <si>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</si>
  <si>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</si>
  <si>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</si>
  <si>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</si>
  <si>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</si>
  <si>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Зорецкого Дмитрия Ивановича</t>
    </r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</si>
  <si>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№2 от 31.07.2017г.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</si>
  <si>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</si>
  <si>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</si>
  <si>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</si>
  <si>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Заказчик - Собственники МКД, в лице председателя совета МКД Зорецкого Д.И.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</si>
  <si>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</si>
  <si>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</si>
  <si>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</si>
  <si>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</si>
  <si>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Предъявлено 72933,93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</si>
  <si>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</si>
  <si>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</si>
  <si>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</si>
  <si>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</si>
  <si>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Изготовление лавочки в подвал</t>
  </si>
  <si>
    <t>ч/ч</t>
  </si>
  <si>
    <t xml:space="preserve">           2. Всего за период с "01" 01 2023 г. по "31" 03 2023 г. выполнено работ (оказано услуг) на общую сумму пятьдесят семь тысяч девятьсот семьдесят три рубля 38 копеек.</t>
  </si>
  <si>
    <t>Исполнитель - ООО ЖКХ "Локомотив", в лице директора  Бовкун А.А.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</si>
  <si>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</si>
  <si>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</si>
  <si>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</si>
  <si>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</si>
  <si>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</si>
  <si>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</si>
  <si>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Окраска МАФ</t>
  </si>
  <si>
    <t>май</t>
  </si>
  <si>
    <t xml:space="preserve">           2. Всего за период с "01" 04 2023 г. по "30" 06 2023 г. выполнено работ (оказано услуг) на общую сумму шестьдесят семь тысяч пятьсот рублей 27 копеек.</t>
  </si>
  <si>
    <t>Частичная замена кирпич кладки оголовков венткан(смета)</t>
  </si>
  <si>
    <t>июль</t>
  </si>
  <si>
    <t>сентябрь</t>
  </si>
  <si>
    <t>установка датчиков движения -3 шт.(смета) кв.13</t>
  </si>
  <si>
    <t xml:space="preserve">           2. Всего за период с "01" 07 2023 г. по "30" 09 2023 г. выполнено работ (оказано услуг) на общую сумму восемьдесят шесть тысяч сто двадцать три рубля 91 копейка.</t>
  </si>
  <si>
    <t>Предъявлено 76685,52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</si>
  <si>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</si>
  <si>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</si>
  <si>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</si>
  <si>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шестьдесят три тысячи четыреста  шестьдесят восемь рублей 64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</si>
  <si>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</si>
  <si>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</si>
  <si>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</si>
  <si>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</si>
  <si>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</si>
  <si>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</si>
  <si>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</si>
  <si>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</si>
  <si>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</si>
  <si>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</si>
  <si>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</si>
  <si>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</si>
  <si>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</si>
  <si>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</si>
  <si>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</si>
  <si>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</si>
  <si>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</si>
  <si>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</si>
  <si>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</si>
  <si>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</si>
  <si>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</si>
  <si>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</si>
  <si>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Островского, д. 89</t>
  </si>
  <si>
    <t>Начислено всего 299238,9</t>
  </si>
  <si>
    <t xml:space="preserve">   * Окраска МАФ (смета)</t>
  </si>
  <si>
    <t>Непредвиденные работы 3 ч/ч</t>
  </si>
  <si>
    <t xml:space="preserve">   * Установка датчиков движения -3 шт.(смета) кв.13</t>
  </si>
  <si>
    <t xml:space="preserve">   * Частичная замена кирпич кладки оголовков венткан(смета)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</si>
</sst>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2" zoomScaleSheetLayoutView="100" workbookViewId="0">
      <selection activeCell="E23" sqref="E2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26" t="s">
        <v>11</v>
      </c>
      <c r="B1" s="26"/>
      <c r="C1" s="26"/>
      <c r="D1" s="26"/>
      <c r="E1" s="26"/>
    </row>
    <row r="2" spans="1:5" ht="38.25" customHeight="1" x14ac:dyDescent="0.25">
      <c r="A2" s="27" t="s">
        <v>12</v>
      </c>
      <c r="B2" s="28"/>
      <c r="C2" s="28"/>
      <c r="D2" s="28"/>
      <c r="E2" s="28"/>
    </row>
    <row r="3" spans="1:5" x14ac:dyDescent="0.25">
      <c r="A3" s="29" t="s">
        <v>45</v>
      </c>
      <c r="B3" s="29"/>
      <c r="C3" s="29"/>
      <c r="D3" s="29"/>
      <c r="E3" s="29"/>
    </row>
    <row r="4" spans="1:5" s="1" customFormat="1" ht="15.75" x14ac:dyDescent="0.25">
      <c r="A4" s="19" t="s">
        <v>13</v>
      </c>
      <c r="B4" s="20"/>
      <c r="C4" s="20"/>
      <c r="D4" s="30" t="s">
        <v>46</v>
      </c>
      <c r="E4" s="30"/>
    </row>
    <row r="5" spans="1:5" ht="35.25" customHeight="1" x14ac:dyDescent="0.25">
      <c r="A5" s="25" t="s">
        <v>0</v>
      </c>
      <c r="B5" s="25"/>
      <c r="C5" s="25"/>
      <c r="D5" s="25"/>
      <c r="E5" s="25"/>
    </row>
    <row r="6" spans="1:5" ht="13.9" customHeight="1" x14ac:dyDescent="0.25">
      <c r="A6" s="31" t="s">
        <v>30</v>
      </c>
      <c r="B6" s="31"/>
      <c r="C6" s="31"/>
      <c r="D6" s="31"/>
      <c r="E6" s="31"/>
    </row>
    <row r="7" spans="1:5" ht="15.75" customHeight="1" x14ac:dyDescent="0.25">
      <c r="A7" s="32" t="s">
        <v>1</v>
      </c>
      <c r="B7" s="32"/>
      <c r="C7" s="32"/>
      <c r="D7" s="32"/>
      <c r="E7" s="32"/>
    </row>
    <row r="8" spans="1:5" ht="13.9" customHeight="1" x14ac:dyDescent="0.25">
      <c r="A8" s="25" t="s">
        <v>34</v>
      </c>
      <c r="B8" s="25"/>
      <c r="C8" s="25"/>
      <c r="D8" s="25"/>
      <c r="E8" s="25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25" t="s">
        <v>35</v>
      </c>
      <c r="B10" s="25"/>
      <c r="C10" s="25"/>
      <c r="D10" s="25"/>
      <c r="E10" s="25"/>
    </row>
    <row r="11" spans="1:5" ht="14.25" customHeight="1" x14ac:dyDescent="0.25">
      <c r="A11" s="32" t="s">
        <v>15</v>
      </c>
      <c r="B11" s="35"/>
      <c r="C11" s="35"/>
      <c r="D11" s="35"/>
      <c r="E11" s="35"/>
    </row>
    <row r="12" spans="1:5" ht="13.9" customHeight="1" x14ac:dyDescent="0.25">
      <c r="A12" s="25" t="s">
        <v>22</v>
      </c>
      <c r="B12" s="25"/>
      <c r="C12" s="25"/>
      <c r="D12" s="25"/>
      <c r="E12" s="25"/>
    </row>
    <row r="13" spans="1:5" ht="21" customHeight="1" x14ac:dyDescent="0.25">
      <c r="A13" s="32" t="s">
        <v>2</v>
      </c>
      <c r="B13" s="35"/>
      <c r="C13" s="35"/>
      <c r="D13" s="35"/>
      <c r="E13" s="35"/>
    </row>
    <row r="14" spans="1:5" ht="14.25" customHeight="1" x14ac:dyDescent="0.25">
      <c r="A14" s="25" t="s">
        <v>47</v>
      </c>
      <c r="B14" s="25"/>
      <c r="C14" s="25"/>
      <c r="D14" s="25"/>
      <c r="E14" s="25"/>
    </row>
    <row r="15" spans="1:5" ht="13.9" customHeight="1" x14ac:dyDescent="0.25">
      <c r="A15" s="32" t="s">
        <v>16</v>
      </c>
      <c r="B15" s="35"/>
      <c r="C15" s="35"/>
      <c r="D15" s="35"/>
      <c r="E15" s="35"/>
    </row>
    <row r="16" spans="1:5" ht="32.25" customHeight="1" x14ac:dyDescent="0.25">
      <c r="A16" s="25" t="s">
        <v>17</v>
      </c>
      <c r="B16" s="25"/>
      <c r="C16" s="25"/>
      <c r="D16" s="25"/>
      <c r="E16" s="25"/>
    </row>
    <row r="17" spans="1:7" ht="58.15" customHeight="1" x14ac:dyDescent="0.25">
      <c r="A17" s="25" t="s">
        <v>36</v>
      </c>
      <c r="B17" s="25"/>
      <c r="C17" s="25"/>
      <c r="D17" s="25"/>
      <c r="E17" s="25"/>
    </row>
    <row r="18" spans="1:7" ht="36.75" customHeight="1" x14ac:dyDescent="0.25">
      <c r="A18" s="37" t="s">
        <v>37</v>
      </c>
      <c r="B18" s="37"/>
      <c r="C18" s="37"/>
      <c r="D18" s="37"/>
      <c r="E18" s="37"/>
    </row>
    <row r="19" spans="1:7" x14ac:dyDescent="0.25">
      <c r="A19" s="37"/>
      <c r="B19" s="37"/>
      <c r="C19" s="37"/>
      <c r="D19" s="37"/>
      <c r="E19" s="37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12.58</v>
      </c>
      <c r="E21" s="6">
        <f>D21*F19*G19</f>
        <v>43299.101999999999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3.9</v>
      </c>
      <c r="E22" s="6">
        <f>D22*F19*G19</f>
        <v>13423.409999999998</v>
      </c>
    </row>
    <row r="23" spans="1:7" x14ac:dyDescent="0.25">
      <c r="A23" s="5" t="s">
        <v>24</v>
      </c>
      <c r="B23" s="7" t="s">
        <v>48</v>
      </c>
      <c r="C23" s="3" t="s">
        <v>25</v>
      </c>
      <c r="D23" s="3"/>
      <c r="E23" s="6">
        <v>543.02</v>
      </c>
    </row>
    <row r="24" spans="1:7" x14ac:dyDescent="0.25">
      <c r="A24" s="5" t="s">
        <v>49</v>
      </c>
      <c r="B24" s="7" t="s">
        <v>48</v>
      </c>
      <c r="C24" s="3" t="s">
        <v>50</v>
      </c>
      <c r="D24" s="3">
        <v>3</v>
      </c>
      <c r="E24" s="6">
        <f>D24*235.95</f>
        <v>707.84999999999991</v>
      </c>
    </row>
    <row r="25" spans="1:7" x14ac:dyDescent="0.25">
      <c r="A25" s="5"/>
      <c r="B25" s="7"/>
      <c r="C25" s="3"/>
      <c r="D25" s="3"/>
      <c r="E25" s="6"/>
    </row>
    <row r="26" spans="1:7" s="11" customFormat="1" ht="15.75" x14ac:dyDescent="0.25">
      <c r="A26" s="17" t="s">
        <v>38</v>
      </c>
      <c r="B26" s="8"/>
      <c r="C26" s="9"/>
      <c r="D26" s="9"/>
      <c r="E26" s="10">
        <f>SUM(E21:E25)</f>
        <v>57973.381999999991</v>
      </c>
    </row>
    <row r="27" spans="1:7" ht="30.75" customHeight="1" x14ac:dyDescent="0.25">
      <c r="A27" s="38" t="s">
        <v>51</v>
      </c>
      <c r="B27" s="38"/>
      <c r="C27" s="38"/>
      <c r="D27" s="38"/>
      <c r="E27" s="38"/>
    </row>
    <row r="28" spans="1:7" ht="30.75" customHeight="1" x14ac:dyDescent="0.25">
      <c r="A28" s="25" t="s">
        <v>21</v>
      </c>
      <c r="B28" s="25"/>
      <c r="C28" s="25"/>
      <c r="D28" s="25"/>
      <c r="E28" s="25"/>
    </row>
    <row r="29" spans="1:7" x14ac:dyDescent="0.25">
      <c r="A29" s="25" t="s">
        <v>20</v>
      </c>
      <c r="B29" s="25"/>
      <c r="C29" s="25"/>
      <c r="D29" s="25"/>
      <c r="E29" s="25"/>
    </row>
    <row r="30" spans="1:7" ht="32.25" customHeight="1" x14ac:dyDescent="0.25">
      <c r="A30" s="25" t="s">
        <v>26</v>
      </c>
      <c r="B30" s="25"/>
      <c r="C30" s="25"/>
      <c r="D30" s="25"/>
      <c r="E30" s="25"/>
    </row>
    <row r="31" spans="1:7" x14ac:dyDescent="0.25">
      <c r="A31" s="36" t="s">
        <v>5</v>
      </c>
      <c r="B31" s="36"/>
      <c r="C31" s="36"/>
      <c r="D31" s="36"/>
      <c r="E31" s="36"/>
    </row>
    <row r="32" spans="1:7" x14ac:dyDescent="0.25">
      <c r="A32" s="25" t="s">
        <v>18</v>
      </c>
      <c r="B32" s="25"/>
      <c r="C32" s="25"/>
      <c r="D32" s="25"/>
      <c r="E32" s="25"/>
    </row>
    <row r="33" spans="1:5" x14ac:dyDescent="0.25">
      <c r="A33" s="39" t="s">
        <v>52</v>
      </c>
      <c r="B33" s="39"/>
      <c r="C33" s="39"/>
      <c r="D33" s="39"/>
      <c r="E33" s="39"/>
    </row>
    <row r="34" spans="1:5" x14ac:dyDescent="0.25">
      <c r="B34" s="40" t="s">
        <v>19</v>
      </c>
      <c r="C34" s="40"/>
      <c r="D34" s="40"/>
      <c r="E34" s="4" t="s">
        <v>6</v>
      </c>
    </row>
    <row r="35" spans="1:5" x14ac:dyDescent="0.25">
      <c r="A35" s="21"/>
      <c r="B35" s="21"/>
      <c r="C35" s="21"/>
      <c r="D35" s="21"/>
      <c r="E35" s="21"/>
    </row>
    <row r="36" spans="1:5" x14ac:dyDescent="0.25">
      <c r="A36" s="39" t="s">
        <v>39</v>
      </c>
      <c r="B36" s="39"/>
      <c r="C36" s="39"/>
      <c r="D36" s="39"/>
      <c r="E36" s="39"/>
    </row>
    <row r="37" spans="1:5" x14ac:dyDescent="0.25">
      <c r="B37" s="40" t="s">
        <v>19</v>
      </c>
      <c r="C37" s="40"/>
      <c r="D37" s="40"/>
      <c r="E37" s="4" t="s">
        <v>6</v>
      </c>
    </row>
    <row r="38" spans="1:5" x14ac:dyDescent="0.25">
      <c r="A38" s="16" t="s">
        <v>31</v>
      </c>
    </row>
    <row r="39" spans="1:5" x14ac:dyDescent="0.25">
      <c r="A39" s="11" t="s">
        <v>27</v>
      </c>
    </row>
    <row r="40" spans="1:5" x14ac:dyDescent="0.25">
      <c r="A40" s="2" t="s">
        <v>40</v>
      </c>
      <c r="B40" s="12">
        <v>117063.67999999999</v>
      </c>
    </row>
    <row r="41" spans="1:5" ht="15.75" x14ac:dyDescent="0.25">
      <c r="A41" s="13" t="s">
        <v>44</v>
      </c>
      <c r="B41" s="14"/>
    </row>
    <row r="42" spans="1:5" x14ac:dyDescent="0.25">
      <c r="A42" s="2" t="s">
        <v>28</v>
      </c>
      <c r="B42" s="14">
        <v>74023.41</v>
      </c>
    </row>
    <row r="43" spans="1:5" x14ac:dyDescent="0.25">
      <c r="B43" s="14"/>
    </row>
    <row r="44" spans="1:5" x14ac:dyDescent="0.25">
      <c r="A44" s="2" t="s">
        <v>33</v>
      </c>
      <c r="B44" s="14">
        <f>E26</f>
        <v>57973.381999999991</v>
      </c>
    </row>
    <row r="45" spans="1:5" x14ac:dyDescent="0.25">
      <c r="A45" s="15" t="s">
        <v>29</v>
      </c>
      <c r="B45" s="12">
        <f>B40+B42-B44</f>
        <v>133113.70800000001</v>
      </c>
      <c r="D45" s="2" t="s">
        <v>32</v>
      </c>
    </row>
    <row r="47" spans="1:5" x14ac:dyDescent="0.25">
      <c r="B47" s="2">
        <v>117063.67999999999</v>
      </c>
    </row>
  </sheetData>
  <mergeCells count="29">
    <mergeCell ref="A32:E32"/>
    <mergeCell ref="A33:E33"/>
    <mergeCell ref="B34:D34"/>
    <mergeCell ref="A36:E36"/>
    <mergeCell ref="B37:D37"/>
    <mergeCell ref="A31:E31"/>
    <mergeCell ref="A13:E1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26" t="s">
        <v>11</v>
      </c>
      <c r="B1" s="26"/>
      <c r="C1" s="26"/>
      <c r="D1" s="26"/>
      <c r="E1" s="26"/>
    </row>
    <row r="2" spans="1:5" ht="38.25" customHeight="1" x14ac:dyDescent="0.25">
      <c r="A2" s="27" t="s">
        <v>12</v>
      </c>
      <c r="B2" s="28"/>
      <c r="C2" s="28"/>
      <c r="D2" s="28"/>
      <c r="E2" s="28"/>
    </row>
    <row r="3" spans="1:5" x14ac:dyDescent="0.25">
      <c r="A3" s="29" t="s">
        <v>53</v>
      </c>
      <c r="B3" s="29"/>
      <c r="C3" s="29"/>
      <c r="D3" s="29"/>
      <c r="E3" s="29"/>
    </row>
    <row r="4" spans="1:5" s="1" customFormat="1" ht="15.75" x14ac:dyDescent="0.25">
      <c r="A4" s="19" t="s">
        <v>13</v>
      </c>
      <c r="B4" s="20"/>
      <c r="C4" s="20"/>
      <c r="D4" s="30" t="s">
        <v>54</v>
      </c>
      <c r="E4" s="30"/>
    </row>
    <row r="5" spans="1:5" ht="35.25" customHeight="1" x14ac:dyDescent="0.25">
      <c r="A5" s="25" t="s">
        <v>0</v>
      </c>
      <c r="B5" s="25"/>
      <c r="C5" s="25"/>
      <c r="D5" s="25"/>
      <c r="E5" s="25"/>
    </row>
    <row r="6" spans="1:5" ht="13.9" customHeight="1" x14ac:dyDescent="0.25">
      <c r="A6" s="31" t="s">
        <v>30</v>
      </c>
      <c r="B6" s="31"/>
      <c r="C6" s="31"/>
      <c r="D6" s="31"/>
      <c r="E6" s="31"/>
    </row>
    <row r="7" spans="1:5" ht="15.75" customHeight="1" x14ac:dyDescent="0.25">
      <c r="A7" s="32" t="s">
        <v>1</v>
      </c>
      <c r="B7" s="32"/>
      <c r="C7" s="32"/>
      <c r="D7" s="32"/>
      <c r="E7" s="32"/>
    </row>
    <row r="8" spans="1:5" ht="13.9" customHeight="1" x14ac:dyDescent="0.25">
      <c r="A8" s="25" t="s">
        <v>34</v>
      </c>
      <c r="B8" s="25"/>
      <c r="C8" s="25"/>
      <c r="D8" s="25"/>
      <c r="E8" s="25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25" t="s">
        <v>35</v>
      </c>
      <c r="B10" s="25"/>
      <c r="C10" s="25"/>
      <c r="D10" s="25"/>
      <c r="E10" s="25"/>
    </row>
    <row r="11" spans="1:5" ht="14.25" customHeight="1" x14ac:dyDescent="0.25">
      <c r="A11" s="32" t="s">
        <v>15</v>
      </c>
      <c r="B11" s="35"/>
      <c r="C11" s="35"/>
      <c r="D11" s="35"/>
      <c r="E11" s="35"/>
    </row>
    <row r="12" spans="1:5" ht="13.9" customHeight="1" x14ac:dyDescent="0.25">
      <c r="A12" s="25" t="s">
        <v>22</v>
      </c>
      <c r="B12" s="25"/>
      <c r="C12" s="25"/>
      <c r="D12" s="25"/>
      <c r="E12" s="25"/>
    </row>
    <row r="13" spans="1:5" ht="21" customHeight="1" x14ac:dyDescent="0.25">
      <c r="A13" s="32" t="s">
        <v>2</v>
      </c>
      <c r="B13" s="35"/>
      <c r="C13" s="35"/>
      <c r="D13" s="35"/>
      <c r="E13" s="35"/>
    </row>
    <row r="14" spans="1:5" ht="14.25" customHeight="1" x14ac:dyDescent="0.25">
      <c r="A14" s="25" t="s">
        <v>47</v>
      </c>
      <c r="B14" s="25"/>
      <c r="C14" s="25"/>
      <c r="D14" s="25"/>
      <c r="E14" s="25"/>
    </row>
    <row r="15" spans="1:5" ht="13.9" customHeight="1" x14ac:dyDescent="0.25">
      <c r="A15" s="32" t="s">
        <v>16</v>
      </c>
      <c r="B15" s="35"/>
      <c r="C15" s="35"/>
      <c r="D15" s="35"/>
      <c r="E15" s="35"/>
    </row>
    <row r="16" spans="1:5" ht="32.25" customHeight="1" x14ac:dyDescent="0.25">
      <c r="A16" s="25" t="s">
        <v>17</v>
      </c>
      <c r="B16" s="25"/>
      <c r="C16" s="25"/>
      <c r="D16" s="25"/>
      <c r="E16" s="25"/>
    </row>
    <row r="17" spans="1:7" ht="58.15" customHeight="1" x14ac:dyDescent="0.25">
      <c r="A17" s="25" t="s">
        <v>36</v>
      </c>
      <c r="B17" s="25"/>
      <c r="C17" s="25"/>
      <c r="D17" s="25"/>
      <c r="E17" s="25"/>
    </row>
    <row r="18" spans="1:7" ht="36.75" customHeight="1" x14ac:dyDescent="0.25">
      <c r="A18" s="37" t="s">
        <v>37</v>
      </c>
      <c r="B18" s="37"/>
      <c r="C18" s="37"/>
      <c r="D18" s="37"/>
      <c r="E18" s="37"/>
    </row>
    <row r="19" spans="1:7" x14ac:dyDescent="0.25">
      <c r="A19" s="37"/>
      <c r="B19" s="37"/>
      <c r="C19" s="37"/>
      <c r="D19" s="37"/>
      <c r="E19" s="37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12.58</v>
      </c>
      <c r="E21" s="6">
        <f>D21*F19*G19</f>
        <v>43299.101999999999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3.9</v>
      </c>
      <c r="E22" s="6">
        <f>D22*F19*G19</f>
        <v>13423.409999999998</v>
      </c>
    </row>
    <row r="23" spans="1:7" x14ac:dyDescent="0.25">
      <c r="A23" s="5" t="s">
        <v>24</v>
      </c>
      <c r="B23" s="7" t="s">
        <v>55</v>
      </c>
      <c r="C23" s="3" t="s">
        <v>25</v>
      </c>
      <c r="D23" s="3"/>
      <c r="E23" s="6">
        <v>3626.56</v>
      </c>
    </row>
    <row r="24" spans="1:7" ht="15.75" x14ac:dyDescent="0.25">
      <c r="A24" s="23" t="s">
        <v>59</v>
      </c>
      <c r="B24" s="7" t="s">
        <v>60</v>
      </c>
      <c r="C24" s="3" t="s">
        <v>25</v>
      </c>
      <c r="D24" s="3"/>
      <c r="E24" s="6">
        <v>7151.2</v>
      </c>
    </row>
    <row r="25" spans="1:7" x14ac:dyDescent="0.25">
      <c r="A25" s="5"/>
      <c r="B25" s="7"/>
      <c r="C25" s="3"/>
      <c r="D25" s="3"/>
      <c r="E25" s="6"/>
    </row>
    <row r="26" spans="1:7" s="11" customFormat="1" ht="15.75" x14ac:dyDescent="0.25">
      <c r="A26" s="17" t="s">
        <v>38</v>
      </c>
      <c r="B26" s="8"/>
      <c r="C26" s="9"/>
      <c r="D26" s="9"/>
      <c r="E26" s="10">
        <f>SUM(E21:E25)</f>
        <v>67500.271999999997</v>
      </c>
    </row>
    <row r="27" spans="1:7" ht="30.75" customHeight="1" x14ac:dyDescent="0.25">
      <c r="A27" s="38" t="s">
        <v>61</v>
      </c>
      <c r="B27" s="38"/>
      <c r="C27" s="38"/>
      <c r="D27" s="38"/>
      <c r="E27" s="38"/>
    </row>
    <row r="28" spans="1:7" ht="30.75" customHeight="1" x14ac:dyDescent="0.25">
      <c r="A28" s="25" t="s">
        <v>21</v>
      </c>
      <c r="B28" s="25"/>
      <c r="C28" s="25"/>
      <c r="D28" s="25"/>
      <c r="E28" s="25"/>
    </row>
    <row r="29" spans="1:7" x14ac:dyDescent="0.25">
      <c r="A29" s="25" t="s">
        <v>20</v>
      </c>
      <c r="B29" s="25"/>
      <c r="C29" s="25"/>
      <c r="D29" s="25"/>
      <c r="E29" s="25"/>
    </row>
    <row r="30" spans="1:7" ht="32.25" customHeight="1" x14ac:dyDescent="0.25">
      <c r="A30" s="25" t="s">
        <v>26</v>
      </c>
      <c r="B30" s="25"/>
      <c r="C30" s="25"/>
      <c r="D30" s="25"/>
      <c r="E30" s="25"/>
    </row>
    <row r="31" spans="1:7" x14ac:dyDescent="0.25">
      <c r="A31" s="36" t="s">
        <v>5</v>
      </c>
      <c r="B31" s="36"/>
      <c r="C31" s="36"/>
      <c r="D31" s="36"/>
      <c r="E31" s="36"/>
    </row>
    <row r="32" spans="1:7" x14ac:dyDescent="0.25">
      <c r="A32" s="25" t="s">
        <v>18</v>
      </c>
      <c r="B32" s="25"/>
      <c r="C32" s="25"/>
      <c r="D32" s="25"/>
      <c r="E32" s="25"/>
    </row>
    <row r="33" spans="1:5" x14ac:dyDescent="0.25">
      <c r="A33" s="39" t="s">
        <v>52</v>
      </c>
      <c r="B33" s="39"/>
      <c r="C33" s="39"/>
      <c r="D33" s="39"/>
      <c r="E33" s="39"/>
    </row>
    <row r="34" spans="1:5" x14ac:dyDescent="0.25">
      <c r="B34" s="40" t="s">
        <v>19</v>
      </c>
      <c r="C34" s="40"/>
      <c r="D34" s="40"/>
      <c r="E34" s="4" t="s">
        <v>6</v>
      </c>
    </row>
    <row r="35" spans="1:5" x14ac:dyDescent="0.25">
      <c r="A35" s="22"/>
      <c r="B35" s="22"/>
      <c r="C35" s="22"/>
      <c r="D35" s="22"/>
      <c r="E35" s="22"/>
    </row>
    <row r="36" spans="1:5" x14ac:dyDescent="0.25">
      <c r="A36" s="39" t="s">
        <v>39</v>
      </c>
      <c r="B36" s="39"/>
      <c r="C36" s="39"/>
      <c r="D36" s="39"/>
      <c r="E36" s="39"/>
    </row>
    <row r="37" spans="1:5" x14ac:dyDescent="0.25">
      <c r="B37" s="40" t="s">
        <v>19</v>
      </c>
      <c r="C37" s="40"/>
      <c r="D37" s="40"/>
      <c r="E37" s="4" t="s">
        <v>6</v>
      </c>
    </row>
    <row r="38" spans="1:5" x14ac:dyDescent="0.25">
      <c r="A38" s="16" t="s">
        <v>31</v>
      </c>
    </row>
    <row r="39" spans="1:5" x14ac:dyDescent="0.25">
      <c r="A39" s="11" t="s">
        <v>27</v>
      </c>
    </row>
    <row r="40" spans="1:5" x14ac:dyDescent="0.25">
      <c r="A40" s="2" t="s">
        <v>40</v>
      </c>
      <c r="B40" s="12">
        <f>'1кв'!B45</f>
        <v>133113.70800000001</v>
      </c>
    </row>
    <row r="41" spans="1:5" ht="15.75" x14ac:dyDescent="0.25">
      <c r="A41" s="13" t="s">
        <v>44</v>
      </c>
      <c r="B41" s="14"/>
    </row>
    <row r="42" spans="1:5" x14ac:dyDescent="0.25">
      <c r="A42" s="2" t="s">
        <v>28</v>
      </c>
      <c r="B42" s="14">
        <v>74628.289999999994</v>
      </c>
    </row>
    <row r="43" spans="1:5" x14ac:dyDescent="0.25">
      <c r="B43" s="14"/>
    </row>
    <row r="44" spans="1:5" x14ac:dyDescent="0.25">
      <c r="A44" s="2" t="s">
        <v>33</v>
      </c>
      <c r="B44" s="14">
        <f>E26</f>
        <v>67500.271999999997</v>
      </c>
    </row>
    <row r="45" spans="1:5" x14ac:dyDescent="0.25">
      <c r="A45" s="15" t="s">
        <v>29</v>
      </c>
      <c r="B45" s="12">
        <f>B40+B42-B44</f>
        <v>140241.72600000002</v>
      </c>
      <c r="D45" s="2" t="s">
        <v>32</v>
      </c>
    </row>
    <row r="47" spans="1:5" x14ac:dyDescent="0.25">
      <c r="B47" s="2">
        <v>117063.67999999999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1:E31"/>
    <mergeCell ref="A13:E1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2:E32"/>
    <mergeCell ref="A33:E33"/>
    <mergeCell ref="B34:D34"/>
    <mergeCell ref="A36:E36"/>
    <mergeCell ref="B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19" zoomScaleSheetLayoutView="100" workbookViewId="0">
      <selection activeCell="A24" sqref="A24: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26" t="s">
        <v>11</v>
      </c>
      <c r="B1" s="26"/>
      <c r="C1" s="26"/>
      <c r="D1" s="26"/>
      <c r="E1" s="26"/>
    </row>
    <row r="2" spans="1:5" ht="38.25" customHeight="1" x14ac:dyDescent="0.25">
      <c r="A2" s="27" t="s">
        <v>12</v>
      </c>
      <c r="B2" s="28"/>
      <c r="C2" s="28"/>
      <c r="D2" s="28"/>
      <c r="E2" s="28"/>
    </row>
    <row r="3" spans="1:5" x14ac:dyDescent="0.25">
      <c r="A3" s="29" t="s">
        <v>56</v>
      </c>
      <c r="B3" s="29"/>
      <c r="C3" s="29"/>
      <c r="D3" s="29"/>
      <c r="E3" s="29"/>
    </row>
    <row r="4" spans="1:5" s="1" customFormat="1" ht="15.75" x14ac:dyDescent="0.25">
      <c r="A4" s="19" t="s">
        <v>13</v>
      </c>
      <c r="B4" s="20"/>
      <c r="C4" s="20"/>
      <c r="D4" s="30" t="s">
        <v>57</v>
      </c>
      <c r="E4" s="30"/>
    </row>
    <row r="5" spans="1:5" ht="35.25" customHeight="1" x14ac:dyDescent="0.25">
      <c r="A5" s="25" t="s">
        <v>0</v>
      </c>
      <c r="B5" s="25"/>
      <c r="C5" s="25"/>
      <c r="D5" s="25"/>
      <c r="E5" s="25"/>
    </row>
    <row r="6" spans="1:5" ht="13.9" customHeight="1" x14ac:dyDescent="0.25">
      <c r="A6" s="31" t="s">
        <v>30</v>
      </c>
      <c r="B6" s="31"/>
      <c r="C6" s="31"/>
      <c r="D6" s="31"/>
      <c r="E6" s="31"/>
    </row>
    <row r="7" spans="1:5" ht="15.75" customHeight="1" x14ac:dyDescent="0.25">
      <c r="A7" s="32" t="s">
        <v>1</v>
      </c>
      <c r="B7" s="32"/>
      <c r="C7" s="32"/>
      <c r="D7" s="32"/>
      <c r="E7" s="32"/>
    </row>
    <row r="8" spans="1:5" ht="13.9" customHeight="1" x14ac:dyDescent="0.25">
      <c r="A8" s="25" t="s">
        <v>34</v>
      </c>
      <c r="B8" s="25"/>
      <c r="C8" s="25"/>
      <c r="D8" s="25"/>
      <c r="E8" s="25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25" t="s">
        <v>35</v>
      </c>
      <c r="B10" s="25"/>
      <c r="C10" s="25"/>
      <c r="D10" s="25"/>
      <c r="E10" s="25"/>
    </row>
    <row r="11" spans="1:5" ht="14.25" customHeight="1" x14ac:dyDescent="0.25">
      <c r="A11" s="32" t="s">
        <v>15</v>
      </c>
      <c r="B11" s="35"/>
      <c r="C11" s="35"/>
      <c r="D11" s="35"/>
      <c r="E11" s="35"/>
    </row>
    <row r="12" spans="1:5" ht="13.9" customHeight="1" x14ac:dyDescent="0.25">
      <c r="A12" s="25" t="s">
        <v>22</v>
      </c>
      <c r="B12" s="25"/>
      <c r="C12" s="25"/>
      <c r="D12" s="25"/>
      <c r="E12" s="25"/>
    </row>
    <row r="13" spans="1:5" ht="21" customHeight="1" x14ac:dyDescent="0.25">
      <c r="A13" s="32" t="s">
        <v>2</v>
      </c>
      <c r="B13" s="35"/>
      <c r="C13" s="35"/>
      <c r="D13" s="35"/>
      <c r="E13" s="35"/>
    </row>
    <row r="14" spans="1:5" ht="14.25" customHeight="1" x14ac:dyDescent="0.25">
      <c r="A14" s="25" t="s">
        <v>47</v>
      </c>
      <c r="B14" s="25"/>
      <c r="C14" s="25"/>
      <c r="D14" s="25"/>
      <c r="E14" s="25"/>
    </row>
    <row r="15" spans="1:5" ht="13.9" customHeight="1" x14ac:dyDescent="0.25">
      <c r="A15" s="32" t="s">
        <v>16</v>
      </c>
      <c r="B15" s="35"/>
      <c r="C15" s="35"/>
      <c r="D15" s="35"/>
      <c r="E15" s="35"/>
    </row>
    <row r="16" spans="1:5" ht="32.25" customHeight="1" x14ac:dyDescent="0.25">
      <c r="A16" s="25" t="s">
        <v>17</v>
      </c>
      <c r="B16" s="25"/>
      <c r="C16" s="25"/>
      <c r="D16" s="25"/>
      <c r="E16" s="25"/>
    </row>
    <row r="17" spans="1:7" ht="58.15" customHeight="1" x14ac:dyDescent="0.25">
      <c r="A17" s="25" t="s">
        <v>36</v>
      </c>
      <c r="B17" s="25"/>
      <c r="C17" s="25"/>
      <c r="D17" s="25"/>
      <c r="E17" s="25"/>
    </row>
    <row r="18" spans="1:7" ht="36.75" customHeight="1" x14ac:dyDescent="0.25">
      <c r="A18" s="37" t="s">
        <v>37</v>
      </c>
      <c r="B18" s="37"/>
      <c r="C18" s="37"/>
      <c r="D18" s="37"/>
      <c r="E18" s="37"/>
    </row>
    <row r="19" spans="1:7" x14ac:dyDescent="0.25">
      <c r="A19" s="37"/>
      <c r="B19" s="37"/>
      <c r="C19" s="37"/>
      <c r="D19" s="37"/>
      <c r="E19" s="37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58</v>
      </c>
      <c r="C23" s="3" t="s">
        <v>25</v>
      </c>
      <c r="D23" s="3"/>
      <c r="E23" s="6">
        <v>0</v>
      </c>
    </row>
    <row r="24" spans="1:7" ht="30" x14ac:dyDescent="0.25">
      <c r="A24" s="18" t="s">
        <v>65</v>
      </c>
      <c r="B24" s="7" t="s">
        <v>63</v>
      </c>
      <c r="C24" s="3" t="s">
        <v>25</v>
      </c>
      <c r="D24" s="3"/>
      <c r="E24" s="6">
        <v>8480.1200000000008</v>
      </c>
    </row>
    <row r="25" spans="1:7" ht="30" x14ac:dyDescent="0.25">
      <c r="A25" s="18" t="s">
        <v>62</v>
      </c>
      <c r="B25" s="7" t="s">
        <v>64</v>
      </c>
      <c r="C25" s="3" t="s">
        <v>25</v>
      </c>
      <c r="D25" s="3"/>
      <c r="E25" s="6">
        <v>14175.15</v>
      </c>
    </row>
    <row r="26" spans="1:7" x14ac:dyDescent="0.25">
      <c r="A26" s="5"/>
      <c r="B26" s="7"/>
      <c r="C26" s="3"/>
      <c r="D26" s="3"/>
      <c r="E26" s="6"/>
    </row>
    <row r="27" spans="1:7" s="11" customFormat="1" ht="15.75" x14ac:dyDescent="0.25">
      <c r="A27" s="17" t="s">
        <v>38</v>
      </c>
      <c r="B27" s="8"/>
      <c r="C27" s="9"/>
      <c r="D27" s="9"/>
      <c r="E27" s="10">
        <f>SUM(E21:E26)</f>
        <v>86123.905999999988</v>
      </c>
    </row>
    <row r="28" spans="1:7" ht="30.75" customHeight="1" x14ac:dyDescent="0.25">
      <c r="A28" s="38" t="s">
        <v>66</v>
      </c>
      <c r="B28" s="38"/>
      <c r="C28" s="38"/>
      <c r="D28" s="38"/>
      <c r="E28" s="38"/>
    </row>
    <row r="29" spans="1:7" ht="30.75" customHeight="1" x14ac:dyDescent="0.25">
      <c r="A29" s="25" t="s">
        <v>21</v>
      </c>
      <c r="B29" s="25"/>
      <c r="C29" s="25"/>
      <c r="D29" s="25"/>
      <c r="E29" s="25"/>
    </row>
    <row r="30" spans="1:7" x14ac:dyDescent="0.25">
      <c r="A30" s="25" t="s">
        <v>20</v>
      </c>
      <c r="B30" s="25"/>
      <c r="C30" s="25"/>
      <c r="D30" s="25"/>
      <c r="E30" s="25"/>
    </row>
    <row r="31" spans="1:7" ht="32.25" customHeight="1" x14ac:dyDescent="0.25">
      <c r="A31" s="25" t="s">
        <v>26</v>
      </c>
      <c r="B31" s="25"/>
      <c r="C31" s="25"/>
      <c r="D31" s="25"/>
      <c r="E31" s="25"/>
    </row>
    <row r="32" spans="1:7" x14ac:dyDescent="0.25">
      <c r="A32" s="36" t="s">
        <v>5</v>
      </c>
      <c r="B32" s="36"/>
      <c r="C32" s="36"/>
      <c r="D32" s="36"/>
      <c r="E32" s="36"/>
    </row>
    <row r="33" spans="1:5" x14ac:dyDescent="0.25">
      <c r="A33" s="25" t="s">
        <v>18</v>
      </c>
      <c r="B33" s="25"/>
      <c r="C33" s="25"/>
      <c r="D33" s="25"/>
      <c r="E33" s="25"/>
    </row>
    <row r="34" spans="1:5" x14ac:dyDescent="0.25">
      <c r="A34" s="39" t="s">
        <v>52</v>
      </c>
      <c r="B34" s="39"/>
      <c r="C34" s="39"/>
      <c r="D34" s="39"/>
      <c r="E34" s="39"/>
    </row>
    <row r="35" spans="1:5" x14ac:dyDescent="0.25">
      <c r="B35" s="40" t="s">
        <v>19</v>
      </c>
      <c r="C35" s="40"/>
      <c r="D35" s="40"/>
      <c r="E35" s="4" t="s">
        <v>6</v>
      </c>
    </row>
    <row r="36" spans="1:5" x14ac:dyDescent="0.25">
      <c r="A36" s="22"/>
      <c r="B36" s="22"/>
      <c r="C36" s="22"/>
      <c r="D36" s="22"/>
      <c r="E36" s="22"/>
    </row>
    <row r="37" spans="1:5" x14ac:dyDescent="0.25">
      <c r="A37" s="39" t="s">
        <v>39</v>
      </c>
      <c r="B37" s="39"/>
      <c r="C37" s="39"/>
      <c r="D37" s="39"/>
      <c r="E37" s="39"/>
    </row>
    <row r="38" spans="1:5" x14ac:dyDescent="0.25">
      <c r="B38" s="40" t="s">
        <v>19</v>
      </c>
      <c r="C38" s="40"/>
      <c r="D38" s="40"/>
      <c r="E38" s="4" t="s">
        <v>6</v>
      </c>
    </row>
    <row r="39" spans="1:5" x14ac:dyDescent="0.25">
      <c r="A39" s="16" t="s">
        <v>31</v>
      </c>
    </row>
    <row r="40" spans="1:5" x14ac:dyDescent="0.25">
      <c r="A40" s="11" t="s">
        <v>27</v>
      </c>
    </row>
    <row r="41" spans="1:5" x14ac:dyDescent="0.25">
      <c r="A41" s="2" t="s">
        <v>40</v>
      </c>
      <c r="B41" s="12">
        <f>'2кв'!B45</f>
        <v>140241.72600000002</v>
      </c>
    </row>
    <row r="42" spans="1:5" ht="15.75" x14ac:dyDescent="0.25">
      <c r="A42" s="13" t="s">
        <v>67</v>
      </c>
      <c r="B42" s="14"/>
    </row>
    <row r="43" spans="1:5" x14ac:dyDescent="0.25">
      <c r="A43" s="2" t="s">
        <v>28</v>
      </c>
      <c r="B43" s="14">
        <v>74546.52</v>
      </c>
    </row>
    <row r="44" spans="1:5" x14ac:dyDescent="0.25">
      <c r="B44" s="14"/>
    </row>
    <row r="45" spans="1:5" x14ac:dyDescent="0.25">
      <c r="A45" s="2" t="s">
        <v>33</v>
      </c>
      <c r="B45" s="14">
        <f>E27</f>
        <v>86123.905999999988</v>
      </c>
    </row>
    <row r="46" spans="1:5" x14ac:dyDescent="0.25">
      <c r="A46" s="15" t="s">
        <v>29</v>
      </c>
      <c r="B46" s="12">
        <f>B41+B43-B45</f>
        <v>128664.34000000005</v>
      </c>
      <c r="D46" s="2" t="s">
        <v>32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2:E32"/>
    <mergeCell ref="A13:E1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3:E33"/>
    <mergeCell ref="A34:E34"/>
    <mergeCell ref="B35:D35"/>
    <mergeCell ref="A37:E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31" zoomScaleSheetLayoutView="100" workbookViewId="0">
      <selection activeCell="B42" sqref="B4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26" t="s">
        <v>11</v>
      </c>
      <c r="B1" s="26"/>
      <c r="C1" s="26"/>
      <c r="D1" s="26"/>
      <c r="E1" s="26"/>
    </row>
    <row r="2" spans="1:5" ht="38.25" customHeight="1" x14ac:dyDescent="0.25">
      <c r="A2" s="27" t="s">
        <v>12</v>
      </c>
      <c r="B2" s="28"/>
      <c r="C2" s="28"/>
      <c r="D2" s="28"/>
      <c r="E2" s="28"/>
    </row>
    <row r="3" spans="1:5" x14ac:dyDescent="0.25">
      <c r="A3" s="29" t="s">
        <v>68</v>
      </c>
      <c r="B3" s="29"/>
      <c r="C3" s="29"/>
      <c r="D3" s="29"/>
      <c r="E3" s="29"/>
    </row>
    <row r="4" spans="1:5" s="1" customFormat="1" ht="15.75" x14ac:dyDescent="0.25">
      <c r="A4" s="19" t="s">
        <v>13</v>
      </c>
      <c r="B4" s="20"/>
      <c r="C4" s="20"/>
      <c r="D4" s="41"/>
      <c r="E4" s="41" t="s">
        <v>69</v>
      </c>
    </row>
    <row r="5" spans="1:5" ht="35.25" customHeight="1" x14ac:dyDescent="0.25">
      <c r="A5" s="25" t="s">
        <v>0</v>
      </c>
      <c r="B5" s="25"/>
      <c r="C5" s="25"/>
      <c r="D5" s="25"/>
      <c r="E5" s="25"/>
    </row>
    <row r="6" spans="1:5" ht="13.9" customHeight="1" x14ac:dyDescent="0.25">
      <c r="A6" s="31" t="s">
        <v>30</v>
      </c>
      <c r="B6" s="31"/>
      <c r="C6" s="31"/>
      <c r="D6" s="31"/>
      <c r="E6" s="31"/>
    </row>
    <row r="7" spans="1:5" ht="15.75" customHeight="1" x14ac:dyDescent="0.25">
      <c r="A7" s="32" t="s">
        <v>1</v>
      </c>
      <c r="B7" s="32"/>
      <c r="C7" s="32"/>
      <c r="D7" s="32"/>
      <c r="E7" s="32"/>
    </row>
    <row r="8" spans="1:5" ht="13.9" customHeight="1" x14ac:dyDescent="0.25">
      <c r="A8" s="25" t="s">
        <v>34</v>
      </c>
      <c r="B8" s="25"/>
      <c r="C8" s="25"/>
      <c r="D8" s="25"/>
      <c r="E8" s="25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25" t="s">
        <v>35</v>
      </c>
      <c r="B10" s="25"/>
      <c r="C10" s="25"/>
      <c r="D10" s="25"/>
      <c r="E10" s="25"/>
    </row>
    <row r="11" spans="1:5" ht="14.25" customHeight="1" x14ac:dyDescent="0.25">
      <c r="A11" s="32" t="s">
        <v>15</v>
      </c>
      <c r="B11" s="35"/>
      <c r="C11" s="35"/>
      <c r="D11" s="35"/>
      <c r="E11" s="35"/>
    </row>
    <row r="12" spans="1:5" ht="13.9" customHeight="1" x14ac:dyDescent="0.25">
      <c r="A12" s="25" t="s">
        <v>22</v>
      </c>
      <c r="B12" s="25"/>
      <c r="C12" s="25"/>
      <c r="D12" s="25"/>
      <c r="E12" s="25"/>
    </row>
    <row r="13" spans="1:5" ht="21" customHeight="1" x14ac:dyDescent="0.25">
      <c r="A13" s="32" t="s">
        <v>2</v>
      </c>
      <c r="B13" s="35"/>
      <c r="C13" s="35"/>
      <c r="D13" s="35"/>
      <c r="E13" s="35"/>
    </row>
    <row r="14" spans="1:5" ht="14.25" customHeight="1" x14ac:dyDescent="0.25">
      <c r="A14" s="25" t="s">
        <v>47</v>
      </c>
      <c r="B14" s="25"/>
      <c r="C14" s="25"/>
      <c r="D14" s="25"/>
      <c r="E14" s="25"/>
    </row>
    <row r="15" spans="1:5" ht="13.9" customHeight="1" x14ac:dyDescent="0.25">
      <c r="A15" s="32" t="s">
        <v>16</v>
      </c>
      <c r="B15" s="35"/>
      <c r="C15" s="35"/>
      <c r="D15" s="35"/>
      <c r="E15" s="35"/>
    </row>
    <row r="16" spans="1:5" ht="32.25" customHeight="1" x14ac:dyDescent="0.25">
      <c r="A16" s="25" t="s">
        <v>17</v>
      </c>
      <c r="B16" s="25"/>
      <c r="C16" s="25"/>
      <c r="D16" s="25"/>
      <c r="E16" s="25"/>
    </row>
    <row r="17" spans="1:7" ht="58.15" customHeight="1" x14ac:dyDescent="0.25">
      <c r="A17" s="25" t="s">
        <v>36</v>
      </c>
      <c r="B17" s="25"/>
      <c r="C17" s="25"/>
      <c r="D17" s="25"/>
      <c r="E17" s="25"/>
    </row>
    <row r="18" spans="1:7" ht="36.75" customHeight="1" x14ac:dyDescent="0.25">
      <c r="A18" s="37" t="s">
        <v>37</v>
      </c>
      <c r="B18" s="37"/>
      <c r="C18" s="37"/>
      <c r="D18" s="37"/>
      <c r="E18" s="37"/>
    </row>
    <row r="19" spans="1:7" x14ac:dyDescent="0.25">
      <c r="A19" s="37"/>
      <c r="B19" s="37"/>
      <c r="C19" s="37"/>
      <c r="D19" s="37"/>
      <c r="E19" s="37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70</v>
      </c>
      <c r="C23" s="3" t="s">
        <v>25</v>
      </c>
      <c r="D23" s="3"/>
      <c r="E23" s="6">
        <v>0</v>
      </c>
    </row>
    <row r="24" spans="1:7" x14ac:dyDescent="0.25">
      <c r="A24" s="5"/>
      <c r="B24" s="7"/>
      <c r="C24" s="3"/>
      <c r="D24" s="3"/>
      <c r="E24" s="6"/>
    </row>
    <row r="25" spans="1:7" s="11" customFormat="1" ht="15.75" x14ac:dyDescent="0.25">
      <c r="A25" s="17" t="s">
        <v>38</v>
      </c>
      <c r="B25" s="8"/>
      <c r="C25" s="9"/>
      <c r="D25" s="9"/>
      <c r="E25" s="10">
        <f>SUM(E21:E24)</f>
        <v>63468.635999999999</v>
      </c>
    </row>
    <row r="26" spans="1:7" ht="30.75" customHeight="1" x14ac:dyDescent="0.25">
      <c r="A26" s="38" t="s">
        <v>71</v>
      </c>
      <c r="B26" s="38"/>
      <c r="C26" s="38"/>
      <c r="D26" s="38"/>
      <c r="E26" s="38"/>
    </row>
    <row r="27" spans="1:7" ht="30.75" customHeight="1" x14ac:dyDescent="0.25">
      <c r="A27" s="25" t="s">
        <v>21</v>
      </c>
      <c r="B27" s="25"/>
      <c r="C27" s="25"/>
      <c r="D27" s="25"/>
      <c r="E27" s="25"/>
    </row>
    <row r="28" spans="1:7" x14ac:dyDescent="0.25">
      <c r="A28" s="25" t="s">
        <v>20</v>
      </c>
      <c r="B28" s="25"/>
      <c r="C28" s="25"/>
      <c r="D28" s="25"/>
      <c r="E28" s="25"/>
    </row>
    <row r="29" spans="1:7" ht="32.25" customHeight="1" x14ac:dyDescent="0.25">
      <c r="A29" s="25" t="s">
        <v>26</v>
      </c>
      <c r="B29" s="25"/>
      <c r="C29" s="25"/>
      <c r="D29" s="25"/>
      <c r="E29" s="25"/>
    </row>
    <row r="30" spans="1:7" x14ac:dyDescent="0.25">
      <c r="A30" s="36" t="s">
        <v>5</v>
      </c>
      <c r="B30" s="36"/>
      <c r="C30" s="36"/>
      <c r="D30" s="36"/>
      <c r="E30" s="36"/>
    </row>
    <row r="31" spans="1:7" x14ac:dyDescent="0.25">
      <c r="A31" s="25" t="s">
        <v>18</v>
      </c>
      <c r="B31" s="25"/>
      <c r="C31" s="25"/>
      <c r="D31" s="25"/>
      <c r="E31" s="25"/>
    </row>
    <row r="32" spans="1:7" x14ac:dyDescent="0.25">
      <c r="A32" s="39" t="s">
        <v>52</v>
      </c>
      <c r="B32" s="39"/>
      <c r="C32" s="39"/>
      <c r="D32" s="39"/>
      <c r="E32" s="39"/>
    </row>
    <row r="33" spans="1:5" x14ac:dyDescent="0.25">
      <c r="B33" s="40" t="s">
        <v>19</v>
      </c>
      <c r="C33" s="40"/>
      <c r="D33" s="40"/>
      <c r="E33" s="4" t="s">
        <v>6</v>
      </c>
    </row>
    <row r="34" spans="1:5" x14ac:dyDescent="0.25">
      <c r="A34" s="24"/>
      <c r="B34" s="24"/>
      <c r="C34" s="24"/>
      <c r="D34" s="24"/>
      <c r="E34" s="24"/>
    </row>
    <row r="35" spans="1:5" x14ac:dyDescent="0.25">
      <c r="A35" s="39" t="s">
        <v>39</v>
      </c>
      <c r="B35" s="39"/>
      <c r="C35" s="39"/>
      <c r="D35" s="39"/>
      <c r="E35" s="39"/>
    </row>
    <row r="36" spans="1:5" x14ac:dyDescent="0.25">
      <c r="B36" s="40" t="s">
        <v>19</v>
      </c>
      <c r="C36" s="40"/>
      <c r="D36" s="40"/>
      <c r="E36" s="4" t="s">
        <v>6</v>
      </c>
    </row>
    <row r="37" spans="1:5" x14ac:dyDescent="0.25">
      <c r="A37" s="16" t="s">
        <v>31</v>
      </c>
    </row>
    <row r="38" spans="1:5" x14ac:dyDescent="0.25">
      <c r="A38" s="11" t="s">
        <v>27</v>
      </c>
    </row>
    <row r="39" spans="1:5" x14ac:dyDescent="0.25">
      <c r="A39" s="2" t="s">
        <v>40</v>
      </c>
      <c r="B39" s="12">
        <f>'3кв'!B46</f>
        <v>128664.34000000005</v>
      </c>
    </row>
    <row r="40" spans="1:5" ht="15.75" x14ac:dyDescent="0.25">
      <c r="A40" s="13" t="s">
        <v>67</v>
      </c>
      <c r="B40" s="14"/>
    </row>
    <row r="41" spans="1:5" x14ac:dyDescent="0.25">
      <c r="A41" s="2" t="s">
        <v>28</v>
      </c>
      <c r="B41" s="14">
        <v>79093.490000000005</v>
      </c>
    </row>
    <row r="42" spans="1:5" x14ac:dyDescent="0.25">
      <c r="B42" s="14"/>
    </row>
    <row r="43" spans="1:5" x14ac:dyDescent="0.25">
      <c r="A43" s="2" t="s">
        <v>33</v>
      </c>
      <c r="B43" s="14">
        <f>E25</f>
        <v>63468.635999999999</v>
      </c>
    </row>
    <row r="44" spans="1:5" x14ac:dyDescent="0.25">
      <c r="A44" s="15" t="s">
        <v>29</v>
      </c>
      <c r="B44" s="12">
        <f>B39+B41-B43</f>
        <v>144289.19400000008</v>
      </c>
      <c r="D44" s="2" t="s">
        <v>32</v>
      </c>
    </row>
  </sheetData>
  <mergeCells count="28">
    <mergeCell ref="A31:E31"/>
    <mergeCell ref="A32:E32"/>
    <mergeCell ref="B33:D33"/>
    <mergeCell ref="A35:E35"/>
    <mergeCell ref="B36:D36"/>
    <mergeCell ref="A19:E19"/>
    <mergeCell ref="A26:E26"/>
    <mergeCell ref="A27:E27"/>
    <mergeCell ref="A28:E28"/>
    <mergeCell ref="A29:E29"/>
    <mergeCell ref="A30:E30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D22" sqref="D2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2" t="s">
        <v>72</v>
      </c>
      <c r="B1" s="42"/>
      <c r="C1" s="42"/>
      <c r="D1" s="43"/>
    </row>
    <row r="2" spans="1:5" ht="15.75" x14ac:dyDescent="0.25">
      <c r="A2" s="44" t="s">
        <v>73</v>
      </c>
      <c r="B2" s="44"/>
      <c r="C2" s="44"/>
      <c r="D2" s="13"/>
    </row>
    <row r="3" spans="1:5" ht="15.75" x14ac:dyDescent="0.25">
      <c r="A3" s="44" t="s">
        <v>74</v>
      </c>
      <c r="B3" s="44"/>
      <c r="C3" s="44"/>
      <c r="D3" s="13"/>
    </row>
    <row r="4" spans="1:5" ht="15.75" x14ac:dyDescent="0.25">
      <c r="A4" s="42" t="s">
        <v>94</v>
      </c>
      <c r="B4" s="42"/>
      <c r="C4" s="42"/>
      <c r="D4" s="43"/>
    </row>
    <row r="5" spans="1:5" ht="15.75" x14ac:dyDescent="0.25">
      <c r="A5" s="45"/>
      <c r="B5" s="45"/>
      <c r="C5" s="45"/>
      <c r="D5" s="1"/>
    </row>
    <row r="6" spans="1:5" ht="15.75" x14ac:dyDescent="0.25">
      <c r="A6" s="13"/>
      <c r="B6" s="46" t="s">
        <v>75</v>
      </c>
      <c r="C6" s="47">
        <f>'1кв'!B40</f>
        <v>117063.67999999999</v>
      </c>
      <c r="D6" s="48"/>
    </row>
    <row r="7" spans="1:5" ht="15.75" x14ac:dyDescent="0.25">
      <c r="A7" s="49" t="s">
        <v>76</v>
      </c>
      <c r="B7" s="46" t="s">
        <v>95</v>
      </c>
      <c r="C7" s="47"/>
      <c r="D7" s="48"/>
    </row>
    <row r="8" spans="1:5" ht="15.75" x14ac:dyDescent="0.25">
      <c r="B8" s="50" t="s">
        <v>77</v>
      </c>
      <c r="C8" s="51">
        <f>'1кв'!B42+'2кв'!B42+'3кв'!B43+'4кв'!B41</f>
        <v>302291.71000000002</v>
      </c>
      <c r="D8" s="52"/>
    </row>
    <row r="9" spans="1:5" ht="15.75" x14ac:dyDescent="0.25">
      <c r="A9" s="53"/>
      <c r="B9" s="50" t="s">
        <v>78</v>
      </c>
      <c r="C9" s="54">
        <f>SUM(C8:C8)</f>
        <v>302291.71000000002</v>
      </c>
      <c r="D9" s="48"/>
    </row>
    <row r="10" spans="1:5" ht="15.75" x14ac:dyDescent="0.25">
      <c r="A10" s="1"/>
      <c r="B10" s="55"/>
      <c r="C10" s="55"/>
      <c r="D10" s="56"/>
    </row>
    <row r="11" spans="1:5" ht="15.75" x14ac:dyDescent="0.25">
      <c r="A11" s="57" t="s">
        <v>79</v>
      </c>
      <c r="B11" s="58" t="s">
        <v>80</v>
      </c>
      <c r="C11" s="51">
        <f>'1кв'!E21+'2кв'!E21+'3кв'!E21+'4кв'!E21</f>
        <v>183522.10799999998</v>
      </c>
      <c r="D11" s="56"/>
    </row>
    <row r="12" spans="1:5" ht="15.75" x14ac:dyDescent="0.25">
      <c r="A12" s="57"/>
      <c r="B12" s="5" t="s">
        <v>42</v>
      </c>
      <c r="C12" s="51">
        <f>'1кв'!E22+'2кв'!E22+'3кв'!E22+'4кв'!E22</f>
        <v>56860.188000000002</v>
      </c>
      <c r="D12" s="56"/>
    </row>
    <row r="13" spans="1:5" ht="15.75" x14ac:dyDescent="0.25">
      <c r="A13" s="1"/>
      <c r="B13" s="5" t="s">
        <v>24</v>
      </c>
      <c r="C13" s="51">
        <f>'1кв'!E23+'2кв'!E23+'3кв'!E23+'4кв'!E23</f>
        <v>4169.58</v>
      </c>
      <c r="D13" s="56">
        <f>C13-543.02</f>
        <v>3626.56</v>
      </c>
      <c r="E13" s="59"/>
    </row>
    <row r="14" spans="1:5" ht="15.75" x14ac:dyDescent="0.25">
      <c r="A14" s="57"/>
      <c r="B14" s="60" t="s">
        <v>97</v>
      </c>
      <c r="C14" s="51">
        <f>'1кв'!E24</f>
        <v>707.84999999999991</v>
      </c>
      <c r="D14" s="56"/>
    </row>
    <row r="15" spans="1:5" ht="15.75" x14ac:dyDescent="0.25">
      <c r="A15" s="57"/>
      <c r="B15" s="61" t="s">
        <v>81</v>
      </c>
      <c r="C15" s="51">
        <f>SUM(C17:C20)</f>
        <v>29806.47</v>
      </c>
      <c r="D15" s="56"/>
    </row>
    <row r="16" spans="1:5" ht="15.75" x14ac:dyDescent="0.25">
      <c r="A16" s="57"/>
      <c r="B16" s="61" t="s">
        <v>82</v>
      </c>
      <c r="C16" s="51"/>
      <c r="D16" s="56"/>
    </row>
    <row r="17" spans="1:5" ht="15.75" x14ac:dyDescent="0.25">
      <c r="A17" s="57"/>
      <c r="B17" s="5" t="s">
        <v>96</v>
      </c>
      <c r="C17" s="51">
        <f>'2кв'!E24</f>
        <v>7151.2</v>
      </c>
      <c r="D17" s="56"/>
    </row>
    <row r="18" spans="1:5" ht="15.75" x14ac:dyDescent="0.25">
      <c r="A18" s="57"/>
      <c r="B18" s="5" t="s">
        <v>98</v>
      </c>
      <c r="C18" s="51">
        <f>'3кв'!E24</f>
        <v>8480.1200000000008</v>
      </c>
      <c r="D18" s="56"/>
    </row>
    <row r="19" spans="1:5" ht="30" x14ac:dyDescent="0.25">
      <c r="A19" s="57" t="s">
        <v>18</v>
      </c>
      <c r="B19" s="5" t="s">
        <v>99</v>
      </c>
      <c r="C19" s="51">
        <f>'3кв'!E25</f>
        <v>14175.15</v>
      </c>
      <c r="D19" s="56"/>
    </row>
    <row r="20" spans="1:5" ht="15.75" x14ac:dyDescent="0.25">
      <c r="A20" s="57"/>
      <c r="B20" s="61"/>
      <c r="C20" s="51"/>
      <c r="D20" s="56"/>
    </row>
    <row r="21" spans="1:5" ht="15.75" x14ac:dyDescent="0.25">
      <c r="A21" s="1"/>
      <c r="B21" s="62" t="s">
        <v>83</v>
      </c>
      <c r="C21" s="54">
        <f>SUM(C11:C15)</f>
        <v>275066.196</v>
      </c>
      <c r="D21" s="56"/>
      <c r="E21" s="59"/>
    </row>
    <row r="22" spans="1:5" ht="15.75" x14ac:dyDescent="0.25">
      <c r="A22" s="1"/>
      <c r="B22" s="63" t="s">
        <v>84</v>
      </c>
      <c r="C22" s="54">
        <f>C6+C9-C21</f>
        <v>144289.19400000002</v>
      </c>
      <c r="D22" s="56"/>
    </row>
    <row r="23" spans="1:5" ht="15.75" x14ac:dyDescent="0.25">
      <c r="A23" s="1"/>
      <c r="B23" s="49"/>
      <c r="C23" s="49"/>
      <c r="D23" s="56"/>
    </row>
    <row r="24" spans="1:5" ht="15.75" x14ac:dyDescent="0.25">
      <c r="A24" s="1"/>
      <c r="B24" s="64" t="s">
        <v>85</v>
      </c>
      <c r="C24" s="64"/>
      <c r="D24" s="56"/>
    </row>
    <row r="25" spans="1:5" ht="15.75" x14ac:dyDescent="0.25">
      <c r="A25" s="1"/>
      <c r="B25" s="64" t="s">
        <v>86</v>
      </c>
      <c r="C25" s="65">
        <v>27095.15</v>
      </c>
      <c r="D25" s="56"/>
    </row>
    <row r="26" spans="1:5" ht="15.75" x14ac:dyDescent="0.25">
      <c r="A26" s="1"/>
      <c r="B26" s="66" t="s">
        <v>87</v>
      </c>
      <c r="C26" s="65">
        <v>24042.34</v>
      </c>
      <c r="D26" s="56"/>
    </row>
    <row r="27" spans="1:5" ht="15.75" x14ac:dyDescent="0.25">
      <c r="A27" s="1"/>
      <c r="B27" s="64" t="s">
        <v>88</v>
      </c>
      <c r="C27" s="65">
        <f>C26-C25</f>
        <v>-3052.8100000000013</v>
      </c>
      <c r="D27" s="56"/>
    </row>
    <row r="28" spans="1:5" ht="15.75" x14ac:dyDescent="0.25">
      <c r="A28" s="1"/>
      <c r="B28" s="49"/>
      <c r="C28" s="49"/>
      <c r="D28" s="56"/>
    </row>
    <row r="29" spans="1:5" ht="15.75" x14ac:dyDescent="0.25">
      <c r="A29" s="1"/>
      <c r="B29" s="49"/>
      <c r="C29" s="49"/>
      <c r="D29" s="56"/>
    </row>
    <row r="30" spans="1:5" ht="15.75" x14ac:dyDescent="0.25">
      <c r="A30" s="1"/>
      <c r="B30" s="49"/>
      <c r="C30" s="49"/>
      <c r="D30" s="56"/>
    </row>
    <row r="31" spans="1:5" ht="15.75" x14ac:dyDescent="0.25">
      <c r="A31" s="1"/>
      <c r="B31" s="49"/>
      <c r="C31" s="49"/>
      <c r="D31" s="56"/>
    </row>
    <row r="32" spans="1:5" ht="15.75" x14ac:dyDescent="0.25">
      <c r="A32" s="1" t="s">
        <v>89</v>
      </c>
      <c r="B32" s="49" t="s">
        <v>90</v>
      </c>
      <c r="C32" s="49"/>
      <c r="D32" s="56"/>
    </row>
    <row r="33" spans="1:4" ht="15.75" x14ac:dyDescent="0.25">
      <c r="A33" s="1"/>
      <c r="B33" s="49" t="s">
        <v>91</v>
      </c>
      <c r="C33" s="49"/>
      <c r="D33" s="56"/>
    </row>
    <row r="34" spans="1:4" ht="15.75" x14ac:dyDescent="0.25">
      <c r="A34" s="1"/>
      <c r="B34" s="49" t="s">
        <v>92</v>
      </c>
      <c r="C34" s="49"/>
      <c r="D34" s="56"/>
    </row>
    <row r="35" spans="1:4" ht="15.75" x14ac:dyDescent="0.25">
      <c r="A35" s="1"/>
      <c r="B35" s="49"/>
      <c r="C35" s="49"/>
      <c r="D35" s="56"/>
    </row>
    <row r="36" spans="1:4" ht="15.75" x14ac:dyDescent="0.25">
      <c r="A36" s="1"/>
      <c r="B36" s="49"/>
      <c r="C36" s="49"/>
      <c r="D36" s="56"/>
    </row>
    <row r="37" spans="1:4" ht="15.75" x14ac:dyDescent="0.25">
      <c r="A37" s="1"/>
      <c r="B37" s="49" t="s">
        <v>93</v>
      </c>
      <c r="C37" s="49"/>
      <c r="D37" s="56"/>
    </row>
    <row r="38" spans="1:4" ht="15.75" x14ac:dyDescent="0.25">
      <c r="A38" s="1"/>
      <c r="B38" s="49"/>
      <c r="C38" s="49"/>
      <c r="D38" s="56"/>
    </row>
    <row r="39" spans="1:4" ht="15.75" x14ac:dyDescent="0.25">
      <c r="A39" s="1"/>
      <c r="B39" s="49"/>
      <c r="C39" s="49"/>
      <c r="D39" s="56"/>
    </row>
    <row r="40" spans="1:4" ht="15.75" x14ac:dyDescent="0.25">
      <c r="A40" s="1"/>
      <c r="B40" s="49"/>
      <c r="C40" s="49"/>
      <c r="D40" s="56"/>
    </row>
    <row r="41" spans="1:4" ht="15.75" x14ac:dyDescent="0.25">
      <c r="A41" s="1"/>
      <c r="B41" s="49"/>
      <c r="C41" s="49"/>
      <c r="D41" s="5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2024-02-19T07:51:07Z</dcterms:modified>
</cp:coreProperties>
</file>